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lcome to TemanTumbuh" sheetId="1" r:id="rId4"/>
    <sheet state="visible" name="Anggaran THR 2026" sheetId="2" r:id="rId5"/>
  </sheets>
  <definedNames/>
  <calcPr/>
  <extLst>
    <ext uri="GoogleSheetsCustomDataVersion2">
      <go:sheetsCustomData xmlns:go="http://customooxmlschemas.google.com/" r:id="rId6" roundtripDataChecksum="nb38ROs/6qd8eDMAYm7qdvWyQ1cGVNguDiwDcl5+U78="/>
    </ext>
  </extLst>
</workbook>
</file>

<file path=xl/sharedStrings.xml><?xml version="1.0" encoding="utf-8"?>
<sst xmlns="http://schemas.openxmlformats.org/spreadsheetml/2006/main" count="89" uniqueCount="71">
  <si>
    <r>
      <rPr>
        <sz val="21.0"/>
      </rPr>
      <t xml:space="preserve">Welcome to TemanTumbuh Financial Planner. 
TemanTumbuh hadir untuk membantu kamu menyusun rencana keuangan yang sederhana, realistis, dan bisa langsung dipraktikkan. Platform perencanaan keuangan ini disusun oleh Aditya Very Cleverina, CFP® untuk membantu individu dan keluarga Indonesia bertumbuh bersama secara finansial.
Stay tune, </t>
    </r>
    <r>
      <rPr>
        <color rgb="FF1155CC"/>
        <sz val="21.0"/>
        <u/>
      </rPr>
      <t>temantumbuh.com</t>
    </r>
    <r>
      <rPr>
        <sz val="21.0"/>
      </rPr>
      <t xml:space="preserve"> is launching soon!</t>
    </r>
  </si>
  <si>
    <t>PERENCANAAN ANGGARAN THR</t>
  </si>
  <si>
    <t>Tunjangan Hari Raya — Kelola THR Anda dengan Bijak</t>
  </si>
  <si>
    <t>TOTAL THR DITERIMA</t>
  </si>
  <si>
    <t>📈 RINGKASAN</t>
  </si>
  <si>
    <t>Total THR (Rp)</t>
  </si>
  <si>
    <t>← Masukkan jumlah THR Anda</t>
  </si>
  <si>
    <t>Kategori</t>
  </si>
  <si>
    <t>Jumlah (Rp)</t>
  </si>
  <si>
    <t>Zakat</t>
  </si>
  <si>
    <t>KALKULATOR ZAKAT</t>
  </si>
  <si>
    <t>Kebutuhan</t>
  </si>
  <si>
    <t>Bayar Zakat dari THR?</t>
  </si>
  <si>
    <t>Ya</t>
  </si>
  <si>
    <t>← Ketik "Ya" atau "Tidak"</t>
  </si>
  <si>
    <t>Kewajiban</t>
  </si>
  <si>
    <t>Tarif Zakat</t>
  </si>
  <si>
    <t>(Default 2.5%)</t>
  </si>
  <si>
    <t>Tabungan</t>
  </si>
  <si>
    <t>Jumlah Zakat (Rp)</t>
  </si>
  <si>
    <t>Keinginan</t>
  </si>
  <si>
    <t>💵 THR Setelah Zakat (Rp)</t>
  </si>
  <si>
    <t>Total Teralokasi</t>
  </si>
  <si>
    <t>Sisa Belum Teralokasi</t>
  </si>
  <si>
    <t>ALOKASI ANGGARAN</t>
  </si>
  <si>
    <t>Alokasi (%)</t>
  </si>
  <si>
    <t>Maks. Anggaran (Rp)</t>
  </si>
  <si>
    <t>Total Terpakai (Rp)</t>
  </si>
  <si>
    <t>Status</t>
  </si>
  <si>
    <t>Kebutuhan (Needs)</t>
  </si>
  <si>
    <t>Kewajiban (Obligations)</t>
  </si>
  <si>
    <t xml:space="preserve">Tabungan (Savings) </t>
  </si>
  <si>
    <t>Keinginan (Wants)</t>
  </si>
  <si>
    <t>TOTAL</t>
  </si>
  <si>
    <t>💡 Catatan: Total alokasi harus = 100%. Ubah persentase (biru) sesuai kebutuhan Anda. Default: 40/30/20/10.</t>
  </si>
  <si>
    <t>KEBUTUHAN</t>
  </si>
  <si>
    <t>Prioritas</t>
  </si>
  <si>
    <t>Nama Item</t>
  </si>
  <si>
    <t>Maks. Anggaran</t>
  </si>
  <si>
    <t>Sisa</t>
  </si>
  <si>
    <t>Baju Lebaran</t>
  </si>
  <si>
    <t>Hampers / Parsel</t>
  </si>
  <si>
    <t>Tiket Mudik</t>
  </si>
  <si>
    <t>Makanan Lebaran</t>
  </si>
  <si>
    <t>THR anak</t>
  </si>
  <si>
    <t>THR saudara</t>
  </si>
  <si>
    <t>Total KEBUTUHAN</t>
  </si>
  <si>
    <t>KEWAJIBAN</t>
  </si>
  <si>
    <t>Cicilan Motor</t>
  </si>
  <si>
    <t>Tagihan CC</t>
  </si>
  <si>
    <t>Tagihan Internet</t>
  </si>
  <si>
    <t>Asuransi</t>
  </si>
  <si>
    <t>Total KEINGINAN</t>
  </si>
  <si>
    <t xml:space="preserve">TABUNGAN </t>
  </si>
  <si>
    <t>Dana Darurat</t>
  </si>
  <si>
    <t>Investasi / Reksadana</t>
  </si>
  <si>
    <t>Tabungan Pendidikan</t>
  </si>
  <si>
    <t>Total KEWAJIBAN</t>
  </si>
  <si>
    <t>KEINGINAN</t>
  </si>
  <si>
    <t>Sepatu</t>
  </si>
  <si>
    <t>Skincare</t>
  </si>
  <si>
    <t>Hiburan / Jalan-jalan</t>
  </si>
  <si>
    <t>Total TABUNGAN</t>
  </si>
  <si>
    <t>TIPS MENGELOLA THR</t>
  </si>
  <si>
    <t>1. Dahulukan membayar kewajiban (zakat, hutang, cicilan) sebelum kebutuhan lainnya.</t>
  </si>
  <si>
    <t>2. Gunakan prinsip 50/20/20/10: Kebutuhan 40%,  Kewajiban 30%, Tabungan 20%, Keinginan 10%, Tapi kamu juga bisa sesuaikan kalau mau tabungannya lebih banyak ya.</t>
  </si>
  <si>
    <t>3. Sisihkan tabungan di awal, bukan di akhir (Pay Yourself First).</t>
  </si>
  <si>
    <t>4. Hindari keputusan impulsif — tunggu 3x24 jam sebelum membeli barang keinginan.</t>
  </si>
  <si>
    <t>5. Manfaatkan dana THR untuk memulai atau menambah dana darurat, investasi dan tabungan.</t>
  </si>
  <si>
    <t>6. Isi kolom berwarna BIRU untuk menyesuaikan anggaran Anda.</t>
  </si>
  <si>
    <t>7. Sisa anggaran bisa digunakan untuk tambahan tabungan dan investasi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</si>
</sst>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20">
    <font>
      <sz val="11.0"/>
      <color theme="1"/>
      <name val="Calibri"/>
      <scheme val="minor"/>
    </font>
    <font>
      <u/>
      <sz val="21.0"/>
      <color rgb="FF0000FF"/>
    </font>
    <font>
      <color theme="1"/>
      <name val="Calibri"/>
      <scheme val="minor"/>
    </font>
    <font>
      <b/>
      <sz val="18.0"/>
      <color rgb="FFFFFFFF"/>
      <name val="Arial"/>
    </font>
    <font/>
    <font>
      <i/>
      <sz val="11.0"/>
      <color rgb="FFFFFFFF"/>
      <name val="Arial"/>
    </font>
    <font>
      <b/>
      <sz val="12.0"/>
      <color rgb="FFFFFFFF"/>
      <name val="Arial"/>
    </font>
    <font>
      <b/>
      <sz val="11.0"/>
      <color rgb="FF000000"/>
      <name val="Arial"/>
    </font>
    <font>
      <b/>
      <sz val="14.0"/>
      <color rgb="FF0000FF"/>
      <name val="Arial"/>
    </font>
    <font>
      <i/>
      <sz val="9.0"/>
      <color rgb="FF757575"/>
      <name val="Arial"/>
    </font>
    <font>
      <sz val="11.0"/>
      <color rgb="FF000000"/>
      <name val="Arial"/>
    </font>
    <font>
      <b/>
      <sz val="11.0"/>
      <color rgb="FF0000FF"/>
      <name val="Arial"/>
    </font>
    <font>
      <b/>
      <sz val="12.0"/>
      <color rgb="FF1F7A4D"/>
      <name val="Arial"/>
    </font>
    <font>
      <b/>
      <sz val="11.0"/>
      <color rgb="FFFFFFFF"/>
      <name val="Arial"/>
    </font>
    <font>
      <b/>
      <sz val="11.0"/>
      <color rgb="FFE74C3C"/>
      <name val="Arial"/>
    </font>
    <font>
      <b/>
      <sz val="10.0"/>
      <color rgb="FF000000"/>
      <name val="Arial"/>
    </font>
    <font>
      <sz val="11.0"/>
      <color rgb="FF0000FF"/>
      <name val="Arial"/>
    </font>
    <font>
      <b/>
      <sz val="10.0"/>
      <color rgb="FFFFFFFF"/>
      <name val="Arial"/>
    </font>
    <font>
      <b/>
      <i/>
      <sz val="9.0"/>
      <color rgb="FF757575"/>
      <name val="Arial"/>
    </font>
    <font>
      <sz val="10.0"/>
      <color rgb="FF424242"/>
      <name val="Arial"/>
    </font>
  </fonts>
  <fills count="15">
    <fill>
      <patternFill patternType="none"/>
    </fill>
    <fill>
      <patternFill patternType="lightGray"/>
    </fill>
    <fill>
      <patternFill patternType="solid">
        <fgColor rgb="FFE8F5E9"/>
        <bgColor rgb="FFE8F5E9"/>
      </patternFill>
    </fill>
    <fill>
      <patternFill patternType="solid">
        <fgColor rgb="FFFFFFFF"/>
        <bgColor rgb="FFFFFFFF"/>
      </patternFill>
    </fill>
    <fill>
      <patternFill patternType="solid">
        <fgColor rgb="FF1F7A4D"/>
        <bgColor rgb="FF1F7A4D"/>
      </patternFill>
    </fill>
    <fill>
      <patternFill patternType="solid">
        <fgColor rgb="FF27AE60"/>
        <bgColor rgb="FF27AE60"/>
      </patternFill>
    </fill>
    <fill>
      <patternFill patternType="solid">
        <fgColor rgb="FFFFF8E1"/>
        <bgColor rgb="FFFFF8E1"/>
      </patternFill>
    </fill>
    <fill>
      <patternFill patternType="solid">
        <fgColor rgb="FFF5F5F5"/>
        <bgColor rgb="FFF5F5F5"/>
      </patternFill>
    </fill>
    <fill>
      <patternFill patternType="solid">
        <fgColor rgb="FFC8E6C9"/>
        <bgColor rgb="FFC8E6C9"/>
      </patternFill>
    </fill>
    <fill>
      <patternFill patternType="solid">
        <fgColor rgb="FFE3F2FD"/>
        <bgColor rgb="FFE3F2FD"/>
      </patternFill>
    </fill>
    <fill>
      <patternFill patternType="solid">
        <fgColor rgb="FFF3E5F5"/>
        <bgColor rgb="FFF3E5F5"/>
      </patternFill>
    </fill>
    <fill>
      <patternFill patternType="solid">
        <fgColor rgb="FF1C4587"/>
        <bgColor rgb="FF1C4587"/>
      </patternFill>
    </fill>
    <fill>
      <patternFill patternType="solid">
        <fgColor rgb="FFF9A825"/>
        <bgColor rgb="FFF9A825"/>
      </patternFill>
    </fill>
    <fill>
      <patternFill patternType="solid">
        <fgColor rgb="FF1565C0"/>
        <bgColor rgb="FF1565C0"/>
      </patternFill>
    </fill>
    <fill>
      <patternFill patternType="solid">
        <fgColor rgb="FF7B1FA2"/>
        <bgColor rgb="FF7B1FA2"/>
      </patternFill>
    </fill>
  </fills>
  <borders count="6">
    <border/>
    <border>
      <left style="thin">
        <color rgb="FFBDBDBD"/>
      </left>
      <top style="thin">
        <color rgb="FFBDBDBD"/>
      </top>
      <bottom style="thin">
        <color rgb="FFBDBDBD"/>
      </bottom>
    </border>
    <border>
      <top style="thin">
        <color rgb="FFBDBDBD"/>
      </top>
      <bottom style="thin">
        <color rgb="FFBDBDBD"/>
      </bottom>
    </border>
    <border>
      <right/>
      <top style="thin">
        <color rgb="FFBDBDBD"/>
      </top>
      <bottom style="thin">
        <color rgb="FFBDBDBD"/>
      </bottom>
    </border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</border>
    <border>
      <right style="thin">
        <color rgb="FFBDBDBD"/>
      </right>
      <top style="thin">
        <color rgb="FFBDBDBD"/>
      </top>
      <bottom style="thin">
        <color rgb="FFBDBDBD"/>
      </bottom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3" fontId="2" numFmtId="0" xfId="0" applyFill="1" applyFont="1"/>
    <xf borderId="0" fillId="3" fontId="3" numFmtId="0" xfId="0" applyAlignment="1" applyFont="1">
      <alignment horizontal="center" readingOrder="0" shrinkToFit="0" vertical="center" wrapText="1"/>
    </xf>
    <xf borderId="1" fillId="4" fontId="3" numFmtId="0" xfId="0" applyAlignment="1" applyBorder="1" applyFill="1" applyFont="1">
      <alignment horizontal="center" readingOrder="0" shrinkToFit="0" vertical="center" wrapText="1"/>
    </xf>
    <xf borderId="2" fillId="0" fontId="4" numFmtId="0" xfId="0" applyBorder="1" applyFont="1"/>
    <xf borderId="3" fillId="0" fontId="4" numFmtId="0" xfId="0" applyBorder="1" applyFont="1"/>
    <xf borderId="1" fillId="5" fontId="5" numFmtId="0" xfId="0" applyAlignment="1" applyBorder="1" applyFill="1" applyFont="1">
      <alignment horizontal="center" shrinkToFit="0" vertical="center" wrapText="1"/>
    </xf>
    <xf borderId="1" fillId="4" fontId="6" numFmtId="0" xfId="0" applyAlignment="1" applyBorder="1" applyFont="1">
      <alignment horizontal="center" readingOrder="0" shrinkToFit="0" vertical="center" wrapText="1"/>
    </xf>
    <xf borderId="1" fillId="4" fontId="6" numFmtId="0" xfId="0" applyAlignment="1" applyBorder="1" applyFont="1">
      <alignment horizontal="center" shrinkToFit="0" vertical="center" wrapText="1"/>
    </xf>
    <xf borderId="4" fillId="6" fontId="7" numFmtId="0" xfId="0" applyAlignment="1" applyBorder="1" applyFill="1" applyFont="1">
      <alignment horizontal="left" shrinkToFit="0" vertical="center" wrapText="1"/>
    </xf>
    <xf borderId="1" fillId="6" fontId="8" numFmtId="3" xfId="0" applyAlignment="1" applyBorder="1" applyFont="1" applyNumberFormat="1">
      <alignment horizontal="right" readingOrder="0" shrinkToFit="0" vertical="center" wrapText="1"/>
    </xf>
    <xf borderId="5" fillId="0" fontId="4" numFmtId="0" xfId="0" applyBorder="1" applyFont="1"/>
    <xf borderId="4" fillId="6" fontId="9" numFmtId="0" xfId="0" applyAlignment="1" applyBorder="1" applyFont="1">
      <alignment horizontal="left" shrinkToFit="0" vertical="center" wrapText="1"/>
    </xf>
    <xf borderId="4" fillId="7" fontId="7" numFmtId="0" xfId="0" applyAlignment="1" applyBorder="1" applyFill="1" applyFont="1">
      <alignment horizontal="center" shrinkToFit="0" vertical="center" wrapText="1"/>
    </xf>
    <xf borderId="4" fillId="8" fontId="7" numFmtId="0" xfId="0" applyAlignment="1" applyBorder="1" applyFill="1" applyFont="1">
      <alignment horizontal="left" shrinkToFit="0" vertical="center" wrapText="1"/>
    </xf>
    <xf borderId="4" fillId="8" fontId="10" numFmtId="3" xfId="0" applyAlignment="1" applyBorder="1" applyFont="1" applyNumberFormat="1">
      <alignment horizontal="right" shrinkToFit="0" vertical="center" wrapText="1"/>
    </xf>
    <xf borderId="4" fillId="2" fontId="7" numFmtId="0" xfId="0" applyAlignment="1" applyBorder="1" applyFont="1">
      <alignment horizontal="left" shrinkToFit="0" vertical="center" wrapText="1"/>
    </xf>
    <xf borderId="4" fillId="2" fontId="10" numFmtId="3" xfId="0" applyAlignment="1" applyBorder="1" applyFont="1" applyNumberFormat="1">
      <alignment horizontal="right" shrinkToFit="0" vertical="center" wrapText="1"/>
    </xf>
    <xf borderId="4" fillId="2" fontId="11" numFmtId="0" xfId="0" applyAlignment="1" applyBorder="1" applyFont="1">
      <alignment horizontal="center" readingOrder="0" shrinkToFit="0" vertical="center" wrapText="1"/>
    </xf>
    <xf borderId="4" fillId="2" fontId="9" numFmtId="0" xfId="0" applyAlignment="1" applyBorder="1" applyFont="1">
      <alignment horizontal="left" shrinkToFit="0" vertical="center" wrapText="1"/>
    </xf>
    <xf borderId="4" fillId="2" fontId="10" numFmtId="0" xfId="0" applyAlignment="1" applyBorder="1" applyFont="1">
      <alignment horizontal="left" shrinkToFit="0" vertical="center" wrapText="1"/>
    </xf>
    <xf borderId="4" fillId="6" fontId="7" numFmtId="0" xfId="0" applyAlignment="1" applyBorder="1" applyFont="1">
      <alignment horizontal="left" readingOrder="0" shrinkToFit="0" vertical="center" wrapText="1"/>
    </xf>
    <xf borderId="4" fillId="6" fontId="10" numFmtId="3" xfId="0" applyAlignment="1" applyBorder="1" applyFont="1" applyNumberFormat="1">
      <alignment horizontal="right" shrinkToFit="0" vertical="center" wrapText="1"/>
    </xf>
    <xf borderId="4" fillId="2" fontId="10" numFmtId="164" xfId="0" applyAlignment="1" applyBorder="1" applyFont="1" applyNumberFormat="1">
      <alignment horizontal="center" shrinkToFit="0" vertical="center" wrapText="1"/>
    </xf>
    <xf borderId="4" fillId="9" fontId="7" numFmtId="0" xfId="0" applyAlignment="1" applyBorder="1" applyFill="1" applyFont="1">
      <alignment horizontal="left" readingOrder="0" shrinkToFit="0" vertical="center" wrapText="1"/>
    </xf>
    <xf borderId="4" fillId="9" fontId="10" numFmtId="3" xfId="0" applyAlignment="1" applyBorder="1" applyFont="1" applyNumberFormat="1">
      <alignment horizontal="right" shrinkToFit="0" vertical="center" wrapText="1"/>
    </xf>
    <xf borderId="4" fillId="2" fontId="7" numFmtId="3" xfId="0" applyAlignment="1" applyBorder="1" applyFont="1" applyNumberFormat="1">
      <alignment horizontal="center" shrinkToFit="0" vertical="center" wrapText="1"/>
    </xf>
    <xf borderId="4" fillId="10" fontId="7" numFmtId="0" xfId="0" applyAlignment="1" applyBorder="1" applyFill="1" applyFont="1">
      <alignment horizontal="left" readingOrder="0" shrinkToFit="0" vertical="center" wrapText="1"/>
    </xf>
    <xf borderId="4" fillId="10" fontId="10" numFmtId="3" xfId="0" applyAlignment="1" applyBorder="1" applyFont="1" applyNumberFormat="1">
      <alignment horizontal="right" shrinkToFit="0" vertical="center" wrapText="1"/>
    </xf>
    <xf borderId="4" fillId="6" fontId="12" numFmtId="3" xfId="0" applyAlignment="1" applyBorder="1" applyFont="1" applyNumberFormat="1">
      <alignment horizontal="center" shrinkToFit="0" vertical="center" wrapText="1"/>
    </xf>
    <xf borderId="4" fillId="6" fontId="10" numFmtId="0" xfId="0" applyAlignment="1" applyBorder="1" applyFont="1">
      <alignment horizontal="left" shrinkToFit="0" vertical="center" wrapText="1"/>
    </xf>
    <xf borderId="4" fillId="4" fontId="13" numFmtId="0" xfId="0" applyAlignment="1" applyBorder="1" applyFont="1">
      <alignment horizontal="left" shrinkToFit="0" vertical="center" wrapText="1"/>
    </xf>
    <xf borderId="4" fillId="4" fontId="13" numFmtId="3" xfId="0" applyAlignment="1" applyBorder="1" applyFont="1" applyNumberFormat="1">
      <alignment horizontal="right" shrinkToFit="0" vertical="center" wrapText="1"/>
    </xf>
    <xf borderId="4" fillId="6" fontId="14" numFmtId="3" xfId="0" applyAlignment="1" applyBorder="1" applyFont="1" applyNumberFormat="1">
      <alignment horizontal="right" shrinkToFit="0" vertical="center" wrapText="1"/>
    </xf>
    <xf borderId="1" fillId="11" fontId="6" numFmtId="0" xfId="0" applyAlignment="1" applyBorder="1" applyFill="1" applyFont="1">
      <alignment horizontal="center" readingOrder="0" shrinkToFit="0" vertical="center" wrapText="1"/>
    </xf>
    <xf borderId="4" fillId="7" fontId="15" numFmtId="0" xfId="0" applyAlignment="1" applyBorder="1" applyFont="1">
      <alignment horizontal="center" shrinkToFit="0" vertical="center" wrapText="1"/>
    </xf>
    <xf borderId="4" fillId="2" fontId="16" numFmtId="9" xfId="0" applyAlignment="1" applyBorder="1" applyFont="1" applyNumberFormat="1">
      <alignment horizontal="center" readingOrder="0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6" fontId="16" numFmtId="164" xfId="0" applyAlignment="1" applyBorder="1" applyFont="1" applyNumberFormat="1">
      <alignment horizontal="center" readingOrder="0" shrinkToFit="0" vertical="center" wrapText="1"/>
    </xf>
    <xf borderId="4" fillId="6" fontId="7" numFmtId="3" xfId="0" applyAlignment="1" applyBorder="1" applyFont="1" applyNumberFormat="1">
      <alignment horizontal="center" shrinkToFit="0" vertical="center" wrapText="1"/>
    </xf>
    <xf borderId="4" fillId="6" fontId="15" numFmtId="0" xfId="0" applyAlignment="1" applyBorder="1" applyFont="1">
      <alignment horizontal="center" shrinkToFit="0" vertical="center" wrapText="1"/>
    </xf>
    <xf borderId="4" fillId="9" fontId="16" numFmtId="164" xfId="0" applyAlignment="1" applyBorder="1" applyFont="1" applyNumberFormat="1">
      <alignment horizontal="center" shrinkToFit="0" vertical="center" wrapText="1"/>
    </xf>
    <xf borderId="4" fillId="9" fontId="7" numFmtId="3" xfId="0" applyAlignment="1" applyBorder="1" applyFont="1" applyNumberFormat="1">
      <alignment horizontal="center" shrinkToFit="0" vertical="center" wrapText="1"/>
    </xf>
    <xf borderId="4" fillId="9" fontId="15" numFmtId="0" xfId="0" applyAlignment="1" applyBorder="1" applyFont="1">
      <alignment horizontal="center" shrinkToFit="0" vertical="center" wrapText="1"/>
    </xf>
    <xf borderId="4" fillId="10" fontId="16" numFmtId="164" xfId="0" applyAlignment="1" applyBorder="1" applyFont="1" applyNumberFormat="1">
      <alignment horizontal="center" readingOrder="0" shrinkToFit="0" vertical="center" wrapText="1"/>
    </xf>
    <xf borderId="4" fillId="10" fontId="7" numFmtId="3" xfId="0" applyAlignment="1" applyBorder="1" applyFont="1" applyNumberFormat="1">
      <alignment horizontal="center" shrinkToFit="0" vertical="center" wrapText="1"/>
    </xf>
    <xf borderId="4" fillId="10" fontId="15" numFmtId="0" xfId="0" applyAlignment="1" applyBorder="1" applyFont="1">
      <alignment horizontal="center" shrinkToFit="0" vertical="center" wrapText="1"/>
    </xf>
    <xf borderId="4" fillId="11" fontId="13" numFmtId="0" xfId="0" applyAlignment="1" applyBorder="1" applyFont="1">
      <alignment horizontal="left" shrinkToFit="0" vertical="center" wrapText="1"/>
    </xf>
    <xf borderId="4" fillId="11" fontId="13" numFmtId="164" xfId="0" applyAlignment="1" applyBorder="1" applyFont="1" applyNumberFormat="1">
      <alignment horizontal="center" shrinkToFit="0" vertical="center" wrapText="1"/>
    </xf>
    <xf borderId="4" fillId="11" fontId="13" numFmtId="3" xfId="0" applyAlignment="1" applyBorder="1" applyFont="1" applyNumberFormat="1">
      <alignment horizontal="center" shrinkToFit="0" vertical="center" wrapText="1"/>
    </xf>
    <xf borderId="4" fillId="11" fontId="17" numFmtId="0" xfId="0" applyAlignment="1" applyBorder="1" applyFont="1">
      <alignment horizontal="center" shrinkToFit="0" vertical="center" wrapText="1"/>
    </xf>
    <xf borderId="1" fillId="3" fontId="18" numFmtId="0" xfId="0" applyAlignment="1" applyBorder="1" applyFont="1">
      <alignment horizontal="left" readingOrder="0" shrinkToFit="0" vertical="center" wrapText="1"/>
    </xf>
    <xf borderId="4" fillId="2" fontId="16" numFmtId="0" xfId="0" applyAlignment="1" applyBorder="1" applyFont="1">
      <alignment horizontal="center" shrinkToFit="0" vertical="center" wrapText="1"/>
    </xf>
    <xf borderId="4" fillId="2" fontId="16" numFmtId="0" xfId="0" applyAlignment="1" applyBorder="1" applyFont="1">
      <alignment horizontal="left" shrinkToFit="0" vertical="center" wrapText="1"/>
    </xf>
    <xf borderId="4" fillId="2" fontId="16" numFmtId="3" xfId="0" applyAlignment="1" applyBorder="1" applyFont="1" applyNumberFormat="1">
      <alignment horizontal="right" shrinkToFit="0" vertical="center" wrapText="1"/>
    </xf>
    <xf borderId="4" fillId="2" fontId="7" numFmtId="3" xfId="0" applyAlignment="1" applyBorder="1" applyFont="1" applyNumberFormat="1">
      <alignment horizontal="right" shrinkToFit="0" vertical="center" wrapText="1"/>
    </xf>
    <xf borderId="4" fillId="2" fontId="16" numFmtId="3" xfId="0" applyAlignment="1" applyBorder="1" applyFont="1" applyNumberFormat="1">
      <alignment horizontal="right" readingOrder="0" shrinkToFit="0" vertical="center" wrapText="1"/>
    </xf>
    <xf borderId="4" fillId="2" fontId="10" numFmtId="3" xfId="0" applyAlignment="1" applyBorder="1" applyFont="1" applyNumberFormat="1">
      <alignment horizontal="right" readingOrder="0" shrinkToFit="0" vertical="center" wrapText="1"/>
    </xf>
    <xf borderId="4" fillId="2" fontId="16" numFmtId="0" xfId="0" applyAlignment="1" applyBorder="1" applyFont="1">
      <alignment horizontal="left" readingOrder="0" shrinkToFit="0" vertical="center" wrapText="1"/>
    </xf>
    <xf borderId="4" fillId="2" fontId="16" numFmtId="0" xfId="0" applyAlignment="1" applyBorder="1" applyFont="1">
      <alignment horizontal="center" readingOrder="0" shrinkToFit="0" vertical="center" wrapText="1"/>
    </xf>
    <xf borderId="1" fillId="12" fontId="6" numFmtId="0" xfId="0" applyAlignment="1" applyBorder="1" applyFill="1" applyFont="1">
      <alignment horizontal="center" readingOrder="0" shrinkToFit="0" vertical="center" wrapText="1"/>
    </xf>
    <xf borderId="4" fillId="6" fontId="16" numFmtId="0" xfId="0" applyAlignment="1" applyBorder="1" applyFont="1">
      <alignment horizontal="center" shrinkToFit="0" vertical="center" wrapText="1"/>
    </xf>
    <xf borderId="4" fillId="6" fontId="16" numFmtId="0" xfId="0" applyAlignment="1" applyBorder="1" applyFont="1">
      <alignment horizontal="left" readingOrder="0" shrinkToFit="0" vertical="center" wrapText="1"/>
    </xf>
    <xf borderId="4" fillId="6" fontId="16" numFmtId="3" xfId="0" applyAlignment="1" applyBorder="1" applyFont="1" applyNumberFormat="1">
      <alignment horizontal="right" readingOrder="0" shrinkToFit="0" vertical="center" wrapText="1"/>
    </xf>
    <xf borderId="4" fillId="6" fontId="7" numFmtId="3" xfId="0" applyAlignment="1" applyBorder="1" applyFont="1" applyNumberFormat="1">
      <alignment horizontal="right" shrinkToFit="0" vertical="center" wrapText="1"/>
    </xf>
    <xf borderId="4" fillId="6" fontId="16" numFmtId="0" xfId="0" applyAlignment="1" applyBorder="1" applyFont="1">
      <alignment horizontal="left" shrinkToFit="0" vertical="center" wrapText="1"/>
    </xf>
    <xf borderId="4" fillId="6" fontId="16" numFmtId="0" xfId="0" applyAlignment="1" applyBorder="1" applyFont="1">
      <alignment horizontal="center" readingOrder="0" shrinkToFit="0" vertical="center" wrapText="1"/>
    </xf>
    <xf borderId="4" fillId="6" fontId="16" numFmtId="3" xfId="0" applyAlignment="1" applyBorder="1" applyFont="1" applyNumberFormat="1">
      <alignment horizontal="right" shrinkToFit="0" vertical="center" wrapText="1"/>
    </xf>
    <xf borderId="4" fillId="12" fontId="13" numFmtId="0" xfId="0" applyAlignment="1" applyBorder="1" applyFont="1">
      <alignment horizontal="left" shrinkToFit="0" vertical="center" wrapText="1"/>
    </xf>
    <xf borderId="4" fillId="12" fontId="13" numFmtId="3" xfId="0" applyAlignment="1" applyBorder="1" applyFont="1" applyNumberFormat="1">
      <alignment horizontal="right" shrinkToFit="0" vertical="center" wrapText="1"/>
    </xf>
    <xf borderId="1" fillId="13" fontId="6" numFmtId="0" xfId="0" applyAlignment="1" applyBorder="1" applyFill="1" applyFont="1">
      <alignment horizontal="center" readingOrder="0" shrinkToFit="0" vertical="center" wrapText="1"/>
    </xf>
    <xf borderId="4" fillId="9" fontId="16" numFmtId="0" xfId="0" applyAlignment="1" applyBorder="1" applyFont="1">
      <alignment horizontal="center" shrinkToFit="0" vertical="center" wrapText="1"/>
    </xf>
    <xf borderId="4" fillId="9" fontId="16" numFmtId="0" xfId="0" applyAlignment="1" applyBorder="1" applyFont="1">
      <alignment horizontal="left" shrinkToFit="0" vertical="center" wrapText="1"/>
    </xf>
    <xf borderId="4" fillId="9" fontId="16" numFmtId="3" xfId="0" applyAlignment="1" applyBorder="1" applyFont="1" applyNumberFormat="1">
      <alignment horizontal="right" readingOrder="0" shrinkToFit="0" vertical="center" wrapText="1"/>
    </xf>
    <xf borderId="4" fillId="9" fontId="16" numFmtId="0" xfId="0" applyAlignment="1" applyBorder="1" applyFont="1">
      <alignment horizontal="left" readingOrder="0" shrinkToFit="0" vertical="center" wrapText="1"/>
    </xf>
    <xf borderId="4" fillId="9" fontId="16" numFmtId="3" xfId="0" applyAlignment="1" applyBorder="1" applyFont="1" applyNumberFormat="1">
      <alignment horizontal="right" shrinkToFit="0" vertical="center" wrapText="1"/>
    </xf>
    <xf borderId="4" fillId="13" fontId="13" numFmtId="0" xfId="0" applyAlignment="1" applyBorder="1" applyFont="1">
      <alignment horizontal="left" shrinkToFit="0" vertical="center" wrapText="1"/>
    </xf>
    <xf borderId="4" fillId="13" fontId="13" numFmtId="3" xfId="0" applyAlignment="1" applyBorder="1" applyFont="1" applyNumberFormat="1">
      <alignment horizontal="right" shrinkToFit="0" vertical="center" wrapText="1"/>
    </xf>
    <xf borderId="1" fillId="14" fontId="6" numFmtId="0" xfId="0" applyAlignment="1" applyBorder="1" applyFill="1" applyFont="1">
      <alignment horizontal="center" readingOrder="0" shrinkToFit="0" vertical="center" wrapText="1"/>
    </xf>
    <xf borderId="4" fillId="10" fontId="16" numFmtId="0" xfId="0" applyAlignment="1" applyBorder="1" applyFont="1">
      <alignment horizontal="center" shrinkToFit="0" vertical="center" wrapText="1"/>
    </xf>
    <xf borderId="4" fillId="10" fontId="16" numFmtId="0" xfId="0" applyAlignment="1" applyBorder="1" applyFont="1">
      <alignment horizontal="left" readingOrder="0" shrinkToFit="0" vertical="center" wrapText="1"/>
    </xf>
    <xf borderId="4" fillId="10" fontId="16" numFmtId="3" xfId="0" applyAlignment="1" applyBorder="1" applyFont="1" applyNumberFormat="1">
      <alignment horizontal="right" readingOrder="0" shrinkToFit="0" vertical="center" wrapText="1"/>
    </xf>
    <xf borderId="4" fillId="10" fontId="16" numFmtId="0" xfId="0" applyAlignment="1" applyBorder="1" applyFont="1">
      <alignment horizontal="left" shrinkToFit="0" vertical="center" wrapText="1"/>
    </xf>
    <xf borderId="4" fillId="10" fontId="16" numFmtId="3" xfId="0" applyAlignment="1" applyBorder="1" applyFont="1" applyNumberFormat="1">
      <alignment horizontal="right" shrinkToFit="0" vertical="center" wrapText="1"/>
    </xf>
    <xf borderId="4" fillId="14" fontId="13" numFmtId="0" xfId="0" applyAlignment="1" applyBorder="1" applyFont="1">
      <alignment horizontal="left" shrinkToFit="0" vertical="center" wrapText="1"/>
    </xf>
    <xf borderId="4" fillId="14" fontId="13" numFmtId="3" xfId="0" applyAlignment="1" applyBorder="1" applyFont="1" applyNumberFormat="1">
      <alignment horizontal="right" shrinkToFit="0" vertical="center" wrapText="1"/>
    </xf>
    <xf borderId="1" fillId="2" fontId="19" numFmtId="0" xfId="0" applyAlignment="1" applyBorder="1" applyFont="1">
      <alignment horizontal="left" readingOrder="0" shrinkToFit="0" vertical="center" wrapText="1"/>
    </xf>
    <xf borderId="1" fillId="2" fontId="19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>
        <b/>
        <color rgb="FFE74C3C"/>
        <name val="Arial"/>
      </font>
      <fill>
        <patternFill patternType="solid">
          <fgColor rgb="FFFDEDEC"/>
          <bgColor rgb="FFFDEDEC"/>
        </patternFill>
      </fill>
      <border/>
    </dxf>
    <dxf>
      <font>
        <color rgb="FFFF0000"/>
      </font>
      <fill>
        <patternFill patternType="solid">
          <fgColor rgb="FFFDEDEC"/>
          <bgColor rgb="FFFDEDE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rgbClr val="000000"/>
                </a:solidFill>
                <a:latin typeface="Calibri"/>
              </a:defRPr>
            </a:pPr>
            <a:r>
              <a:rPr b="1" i="0" sz="1800">
                <a:solidFill>
                  <a:srgbClr val="000000"/>
                </a:solidFill>
                <a:latin typeface="Calibri"/>
              </a:rPr>
              <a:t>Komposisi Anggaran THR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tx>
            <c:strRef>
              <c:f>'Anggaran THR 2026'!$I$6</c:f>
            </c:strRef>
          </c:tx>
          <c:dPt>
            <c:idx val="0"/>
            <c:spPr>
              <a:solidFill>
                <a:srgbClr val="27AE60"/>
              </a:solidFill>
            </c:spPr>
          </c:dPt>
          <c:dPt>
            <c:idx val="1"/>
            <c:spPr>
              <a:solidFill>
                <a:srgbClr val="1F7A4D"/>
              </a:solidFill>
            </c:spPr>
          </c:dPt>
          <c:dPt>
            <c:idx val="2"/>
            <c:spPr>
              <a:solidFill>
                <a:srgbClr val="7B1FA2"/>
              </a:solidFill>
            </c:spPr>
          </c:dPt>
          <c:dPt>
            <c:idx val="3"/>
            <c:spPr>
              <a:solidFill>
                <a:srgbClr val="F9A825"/>
              </a:solidFill>
            </c:spPr>
          </c:dPt>
          <c:dPt>
            <c:idx val="4"/>
            <c:spPr>
              <a:solidFill>
                <a:srgbClr val="1565C0"/>
              </a:solidFill>
            </c:spPr>
          </c:dPt>
          <c:dLbls>
            <c:dLbl>
              <c:idx val="0"/>
              <c:txPr>
                <a:bodyPr/>
                <a:lstStyle/>
                <a:p>
                  <a:pPr lvl="0">
                    <a:defRPr b="0" i="0" sz="1000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txPr>
                <a:bodyPr/>
                <a:lstStyle/>
                <a:p>
                  <a:pPr lvl="0">
                    <a:defRPr b="0" i="0" sz="1000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txPr>
                <a:bodyPr/>
                <a:lstStyle/>
                <a:p>
                  <a:pPr lvl="0">
                    <a:defRPr b="0" i="0" sz="1000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txPr>
                <a:bodyPr/>
                <a:lstStyle/>
                <a:p>
                  <a:pPr lvl="0">
                    <a:defRPr b="0" i="0" sz="1000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txPr>
                <a:bodyPr/>
                <a:lstStyle/>
                <a:p>
                  <a:pPr lvl="0">
                    <a:defRPr b="0" i="0" sz="1000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'Anggaran THR 2026'!$H$7:$H$11</c:f>
            </c:strRef>
          </c:cat>
          <c:val>
            <c:numRef>
              <c:f>'Anggaran THR 2026'!$I$7:$I$11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 i="0" sz="1000">
              <a:solidFill>
                <a:srgbClr val="000000"/>
              </a:solidFill>
              <a:latin typeface="Calibri"/>
            </a:defRPr>
          </a:pPr>
        </a:p>
      </c:txPr>
    </c:legend>
    <c:plotVisOnly val="1"/>
  </c:chart>
  <c:spPr>
    <a:solidFill>
      <a:srgbClr val="FFFFFF"/>
    </a:solidFill>
  </c:spPr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14</xdr:row>
      <xdr:rowOff>0</xdr:rowOff>
    </xdr:from>
    <xdr:ext cx="6819900" cy="5200650"/>
    <xdr:graphicFrame>
      <xdr:nvGraphicFramePr>
        <xdr:cNvPr id="1983576809" name="Chart 1" title="Diagram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7B1F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temantumbuh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" t="s">
        <v>0</v>
      </c>
    </row>
  </sheetData>
  <mergeCells count="1">
    <mergeCell ref="A1:N42"/>
  </mergeCells>
  <hyperlinks>
    <hyperlink r:id="rId1" ref="A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4.43" defaultRowHeight="15.0"/>
  <cols>
    <col customWidth="1" min="1" max="1" width="4.0"/>
    <col customWidth="1" min="2" max="2" width="28.0"/>
    <col customWidth="1" min="3" max="5" width="22.0"/>
    <col customWidth="1" min="6" max="6" width="18.0"/>
    <col customWidth="1" min="7" max="7" width="4.0"/>
    <col customWidth="1" min="8" max="8" width="28.0"/>
    <col customWidth="1" min="9" max="9" width="22.0"/>
    <col customWidth="1" min="10" max="26" width="8.71"/>
  </cols>
  <sheetData>
    <row r="1" ht="10.5" customHeight="1">
      <c r="B1" s="2"/>
      <c r="C1" s="3"/>
      <c r="D1" s="3"/>
      <c r="E1" s="3"/>
      <c r="F1" s="3"/>
    </row>
    <row r="2" ht="45.0" customHeight="1">
      <c r="B2" s="4" t="s">
        <v>1</v>
      </c>
      <c r="C2" s="5"/>
      <c r="D2" s="5"/>
      <c r="E2" s="5"/>
      <c r="F2" s="6"/>
    </row>
    <row r="3" ht="27.75" customHeight="1">
      <c r="B3" s="7" t="s">
        <v>2</v>
      </c>
      <c r="C3" s="5"/>
      <c r="D3" s="5"/>
      <c r="E3" s="5"/>
      <c r="F3" s="6"/>
    </row>
    <row r="5" ht="30.0" customHeight="1">
      <c r="B5" s="8" t="s">
        <v>3</v>
      </c>
      <c r="C5" s="5"/>
      <c r="D5" s="5"/>
      <c r="E5" s="6"/>
      <c r="H5" s="9" t="s">
        <v>4</v>
      </c>
      <c r="I5" s="6"/>
    </row>
    <row r="6" ht="34.5" customHeight="1">
      <c r="B6" s="10" t="s">
        <v>5</v>
      </c>
      <c r="C6" s="11">
        <v>1.0E7</v>
      </c>
      <c r="D6" s="12"/>
      <c r="E6" s="13" t="s">
        <v>6</v>
      </c>
      <c r="H6" s="14" t="s">
        <v>7</v>
      </c>
      <c r="I6" s="14" t="s">
        <v>8</v>
      </c>
    </row>
    <row r="7">
      <c r="H7" s="15" t="s">
        <v>9</v>
      </c>
      <c r="I7" s="16">
        <f>C11</f>
        <v>250000</v>
      </c>
    </row>
    <row r="8" ht="27.75" customHeight="1">
      <c r="B8" s="8" t="s">
        <v>10</v>
      </c>
      <c r="C8" s="5"/>
      <c r="D8" s="5"/>
      <c r="E8" s="6"/>
      <c r="H8" s="17" t="s">
        <v>11</v>
      </c>
      <c r="I8" s="18">
        <f t="shared" ref="I8:I11" si="1">E16</f>
        <v>3900000</v>
      </c>
    </row>
    <row r="9">
      <c r="B9" s="17" t="s">
        <v>12</v>
      </c>
      <c r="C9" s="19" t="s">
        <v>13</v>
      </c>
      <c r="D9" s="20" t="s">
        <v>14</v>
      </c>
      <c r="E9" s="21"/>
      <c r="H9" s="22" t="s">
        <v>15</v>
      </c>
      <c r="I9" s="23">
        <f t="shared" si="1"/>
        <v>2925000</v>
      </c>
    </row>
    <row r="10">
      <c r="B10" s="17" t="s">
        <v>16</v>
      </c>
      <c r="C10" s="24">
        <v>0.025</v>
      </c>
      <c r="D10" s="20" t="s">
        <v>17</v>
      </c>
      <c r="E10" s="21"/>
      <c r="H10" s="25" t="s">
        <v>18</v>
      </c>
      <c r="I10" s="26">
        <f t="shared" si="1"/>
        <v>1950000</v>
      </c>
    </row>
    <row r="11">
      <c r="B11" s="17" t="s">
        <v>19</v>
      </c>
      <c r="C11" s="27">
        <f>IF(UPPER(C9)="YA",C6*C10,0)</f>
        <v>250000</v>
      </c>
      <c r="D11" s="21"/>
      <c r="E11" s="21"/>
      <c r="H11" s="28" t="s">
        <v>20</v>
      </c>
      <c r="I11" s="29">
        <f t="shared" si="1"/>
        <v>975000</v>
      </c>
    </row>
    <row r="12" ht="27.75" customHeight="1">
      <c r="B12" s="10" t="s">
        <v>21</v>
      </c>
      <c r="C12" s="30">
        <f>C6-C11</f>
        <v>9750000</v>
      </c>
      <c r="D12" s="31"/>
      <c r="E12" s="31"/>
      <c r="H12" s="32" t="s">
        <v>22</v>
      </c>
      <c r="I12" s="33">
        <f>SUM(I7:I11)</f>
        <v>10000000</v>
      </c>
    </row>
    <row r="13">
      <c r="H13" s="10" t="s">
        <v>23</v>
      </c>
      <c r="I13" s="34">
        <f>C6-I12</f>
        <v>0</v>
      </c>
    </row>
    <row r="14" ht="27.75" customHeight="1">
      <c r="B14" s="35" t="s">
        <v>24</v>
      </c>
      <c r="C14" s="5"/>
      <c r="D14" s="5"/>
      <c r="E14" s="5"/>
      <c r="F14" s="6"/>
    </row>
    <row r="15" ht="24.75" customHeight="1">
      <c r="B15" s="36" t="s">
        <v>7</v>
      </c>
      <c r="C15" s="36" t="s">
        <v>25</v>
      </c>
      <c r="D15" s="36" t="s">
        <v>26</v>
      </c>
      <c r="E15" s="36" t="s">
        <v>27</v>
      </c>
      <c r="F15" s="36" t="s">
        <v>28</v>
      </c>
    </row>
    <row r="16">
      <c r="B16" s="17" t="s">
        <v>29</v>
      </c>
      <c r="C16" s="37">
        <v>0.4</v>
      </c>
      <c r="D16" s="27">
        <f t="shared" ref="D16:D19" si="2">C16*$C$12</f>
        <v>3900000</v>
      </c>
      <c r="E16" s="27">
        <f>D33</f>
        <v>3900000</v>
      </c>
      <c r="F16" s="38" t="str">
        <f t="shared" ref="F16:F19" si="3">IF(E16&gt;D16,"⚠️ OVER","✅ OK")</f>
        <v>✅ OK</v>
      </c>
    </row>
    <row r="17">
      <c r="B17" s="22" t="s">
        <v>30</v>
      </c>
      <c r="C17" s="39">
        <v>0.3</v>
      </c>
      <c r="D17" s="40">
        <f t="shared" si="2"/>
        <v>2925000</v>
      </c>
      <c r="E17" s="40">
        <f>D45</f>
        <v>2925000</v>
      </c>
      <c r="F17" s="41" t="str">
        <f t="shared" si="3"/>
        <v>✅ OK</v>
      </c>
    </row>
    <row r="18">
      <c r="B18" s="25" t="s">
        <v>31</v>
      </c>
      <c r="C18" s="42">
        <v>0.2</v>
      </c>
      <c r="D18" s="43">
        <f t="shared" si="2"/>
        <v>1950000</v>
      </c>
      <c r="E18" s="43">
        <f>D57</f>
        <v>1950000</v>
      </c>
      <c r="F18" s="44" t="str">
        <f t="shared" si="3"/>
        <v>✅ OK</v>
      </c>
    </row>
    <row r="19">
      <c r="B19" s="28" t="s">
        <v>32</v>
      </c>
      <c r="C19" s="45">
        <v>0.1</v>
      </c>
      <c r="D19" s="46">
        <f t="shared" si="2"/>
        <v>975000</v>
      </c>
      <c r="E19" s="46">
        <f>D69</f>
        <v>975000</v>
      </c>
      <c r="F19" s="47" t="str">
        <f t="shared" si="3"/>
        <v>✅ OK</v>
      </c>
    </row>
    <row r="20" ht="27.75" customHeight="1">
      <c r="B20" s="48" t="s">
        <v>33</v>
      </c>
      <c r="C20" s="49">
        <f t="shared" ref="C20:E20" si="4">SUM(C16:C19)</f>
        <v>1</v>
      </c>
      <c r="D20" s="50">
        <f t="shared" si="4"/>
        <v>9750000</v>
      </c>
      <c r="E20" s="50">
        <f t="shared" si="4"/>
        <v>9750000</v>
      </c>
      <c r="F20" s="51" t="str">
        <f>IF(ABS(C20-1)&gt;0.001,"⚠️ Alokasi ≠ 100%","✅ 100%")</f>
        <v>✅ 100%</v>
      </c>
    </row>
    <row r="21" ht="15.0" customHeight="1">
      <c r="B21" s="52" t="s">
        <v>34</v>
      </c>
      <c r="C21" s="5"/>
      <c r="D21" s="5"/>
      <c r="E21" s="5"/>
      <c r="F21" s="6"/>
    </row>
    <row r="22" ht="15.75" customHeight="1"/>
    <row r="23" ht="30.0" customHeight="1">
      <c r="B23" s="8" t="s">
        <v>35</v>
      </c>
      <c r="C23" s="5"/>
      <c r="D23" s="5"/>
      <c r="E23" s="5"/>
      <c r="F23" s="6"/>
    </row>
    <row r="24" ht="15.75" customHeight="1">
      <c r="B24" s="36" t="s">
        <v>36</v>
      </c>
      <c r="C24" s="36" t="s">
        <v>37</v>
      </c>
      <c r="D24" s="36" t="s">
        <v>8</v>
      </c>
      <c r="E24" s="36" t="s">
        <v>38</v>
      </c>
      <c r="F24" s="36" t="s">
        <v>39</v>
      </c>
    </row>
    <row r="25" ht="15.75" customHeight="1">
      <c r="B25" s="53">
        <v>1.0</v>
      </c>
      <c r="C25" s="54" t="s">
        <v>40</v>
      </c>
      <c r="D25" s="55">
        <v>500000.0</v>
      </c>
      <c r="E25" s="56">
        <f>D16</f>
        <v>3900000</v>
      </c>
      <c r="F25" s="18">
        <f>E25-E33</f>
        <v>0</v>
      </c>
    </row>
    <row r="26" ht="15.75" customHeight="1">
      <c r="B26" s="53">
        <v>2.0</v>
      </c>
      <c r="C26" s="54" t="s">
        <v>41</v>
      </c>
      <c r="D26" s="57">
        <v>500000.0</v>
      </c>
      <c r="E26" s="58"/>
      <c r="F26" s="18"/>
    </row>
    <row r="27" ht="15.75" customHeight="1">
      <c r="B27" s="53">
        <v>3.0</v>
      </c>
      <c r="C27" s="54" t="s">
        <v>42</v>
      </c>
      <c r="D27" s="57">
        <v>1500000.0</v>
      </c>
      <c r="E27" s="18"/>
      <c r="F27" s="18"/>
    </row>
    <row r="28" ht="15.75" customHeight="1">
      <c r="B28" s="53">
        <v>4.0</v>
      </c>
      <c r="C28" s="54" t="s">
        <v>43</v>
      </c>
      <c r="D28" s="57">
        <v>400000.0</v>
      </c>
      <c r="E28" s="18"/>
      <c r="F28" s="18"/>
    </row>
    <row r="29" ht="15.75" customHeight="1">
      <c r="B29" s="53">
        <v>5.0</v>
      </c>
      <c r="C29" s="59" t="s">
        <v>44</v>
      </c>
      <c r="D29" s="57">
        <v>500000.0</v>
      </c>
      <c r="E29" s="18"/>
      <c r="F29" s="18"/>
    </row>
    <row r="30" ht="15.75" customHeight="1">
      <c r="B30" s="60">
        <v>6.0</v>
      </c>
      <c r="C30" s="59" t="s">
        <v>45</v>
      </c>
      <c r="D30" s="57">
        <v>500000.0</v>
      </c>
      <c r="E30" s="18"/>
      <c r="F30" s="18"/>
    </row>
    <row r="31" ht="15.75" customHeight="1">
      <c r="B31" s="53"/>
      <c r="C31" s="54"/>
      <c r="D31" s="55"/>
      <c r="E31" s="18"/>
      <c r="F31" s="18"/>
    </row>
    <row r="32" ht="15.75" customHeight="1">
      <c r="B32" s="53"/>
      <c r="C32" s="54"/>
      <c r="D32" s="55"/>
      <c r="E32" s="18"/>
      <c r="F32" s="18"/>
    </row>
    <row r="33" ht="15.75" customHeight="1">
      <c r="B33" s="32"/>
      <c r="C33" s="32" t="s">
        <v>46</v>
      </c>
      <c r="D33" s="33">
        <f>SUM(D25:D32)</f>
        <v>3900000</v>
      </c>
      <c r="E33" s="33">
        <f>sum(E25:E32)</f>
        <v>3900000</v>
      </c>
      <c r="F33" s="33">
        <f>E33-D33</f>
        <v>0</v>
      </c>
    </row>
    <row r="34" ht="15.75" customHeight="1"/>
    <row r="35" ht="30.0" customHeight="1">
      <c r="B35" s="61" t="s">
        <v>47</v>
      </c>
      <c r="C35" s="5"/>
      <c r="D35" s="5"/>
      <c r="E35" s="5"/>
      <c r="F35" s="6"/>
    </row>
    <row r="36" ht="15.75" customHeight="1">
      <c r="B36" s="36" t="s">
        <v>36</v>
      </c>
      <c r="C36" s="36" t="s">
        <v>37</v>
      </c>
      <c r="D36" s="36" t="s">
        <v>8</v>
      </c>
      <c r="E36" s="36" t="s">
        <v>38</v>
      </c>
      <c r="F36" s="36" t="s">
        <v>39</v>
      </c>
    </row>
    <row r="37" ht="15.75" customHeight="1">
      <c r="B37" s="62">
        <v>1.0</v>
      </c>
      <c r="C37" s="63" t="s">
        <v>48</v>
      </c>
      <c r="D37" s="64">
        <v>1500000.0</v>
      </c>
      <c r="E37" s="65">
        <f>D17</f>
        <v>2925000</v>
      </c>
      <c r="F37" s="23">
        <f>E37-E45</f>
        <v>0</v>
      </c>
    </row>
    <row r="38" ht="15.75" customHeight="1">
      <c r="B38" s="62">
        <v>2.0</v>
      </c>
      <c r="C38" s="63" t="s">
        <v>49</v>
      </c>
      <c r="D38" s="64">
        <v>500000.0</v>
      </c>
      <c r="E38" s="23"/>
      <c r="F38" s="23"/>
    </row>
    <row r="39" ht="15.75" customHeight="1">
      <c r="B39" s="62">
        <v>3.0</v>
      </c>
      <c r="C39" s="66" t="s">
        <v>50</v>
      </c>
      <c r="D39" s="64">
        <v>500000.0</v>
      </c>
      <c r="E39" s="23"/>
      <c r="F39" s="23"/>
    </row>
    <row r="40" ht="15.75" customHeight="1">
      <c r="B40" s="67">
        <v>4.0</v>
      </c>
      <c r="C40" s="66" t="s">
        <v>51</v>
      </c>
      <c r="D40" s="64">
        <v>425000.0</v>
      </c>
      <c r="E40" s="23"/>
      <c r="F40" s="23"/>
    </row>
    <row r="41" ht="15.75" customHeight="1">
      <c r="B41" s="62"/>
      <c r="C41" s="66"/>
      <c r="D41" s="68"/>
      <c r="E41" s="23"/>
      <c r="F41" s="23"/>
    </row>
    <row r="42" ht="15.75" customHeight="1">
      <c r="B42" s="62"/>
      <c r="C42" s="66"/>
      <c r="D42" s="68"/>
      <c r="E42" s="23"/>
      <c r="F42" s="23"/>
    </row>
    <row r="43" ht="15.75" customHeight="1">
      <c r="B43" s="62"/>
      <c r="C43" s="66"/>
      <c r="D43" s="68"/>
      <c r="E43" s="23"/>
      <c r="F43" s="23"/>
    </row>
    <row r="44" ht="15.75" customHeight="1">
      <c r="B44" s="62"/>
      <c r="C44" s="66"/>
      <c r="D44" s="68"/>
      <c r="E44" s="23"/>
      <c r="F44" s="23"/>
    </row>
    <row r="45" ht="15.75" customHeight="1">
      <c r="B45" s="69"/>
      <c r="C45" s="69" t="s">
        <v>52</v>
      </c>
      <c r="D45" s="70">
        <f>SUM(D37:D44)</f>
        <v>2925000</v>
      </c>
      <c r="E45" s="70">
        <f>sum(E37:E44)</f>
        <v>2925000</v>
      </c>
      <c r="F45" s="70">
        <f>E45-D45</f>
        <v>0</v>
      </c>
    </row>
    <row r="46" ht="15.75" customHeight="1"/>
    <row r="47" ht="30.0" customHeight="1">
      <c r="B47" s="71" t="s">
        <v>53</v>
      </c>
      <c r="C47" s="5"/>
      <c r="D47" s="5"/>
      <c r="E47" s="5"/>
      <c r="F47" s="6"/>
    </row>
    <row r="48" ht="15.75" customHeight="1">
      <c r="B48" s="36" t="s">
        <v>36</v>
      </c>
      <c r="C48" s="36" t="s">
        <v>37</v>
      </c>
      <c r="D48" s="36" t="s">
        <v>8</v>
      </c>
      <c r="E48" s="36" t="s">
        <v>38</v>
      </c>
      <c r="F48" s="36" t="s">
        <v>39</v>
      </c>
    </row>
    <row r="49" ht="15.75" customHeight="1">
      <c r="B49" s="72">
        <v>1.0</v>
      </c>
      <c r="C49" s="73" t="s">
        <v>54</v>
      </c>
      <c r="D49" s="74">
        <v>1000000.0</v>
      </c>
      <c r="E49" s="26">
        <f>D18</f>
        <v>1950000</v>
      </c>
      <c r="F49" s="26">
        <f>E49-E57</f>
        <v>0</v>
      </c>
    </row>
    <row r="50" ht="15.75" customHeight="1">
      <c r="B50" s="72">
        <v>2.0</v>
      </c>
      <c r="C50" s="73" t="s">
        <v>55</v>
      </c>
      <c r="D50" s="74">
        <v>350000.0</v>
      </c>
      <c r="E50" s="26"/>
      <c r="F50" s="26"/>
    </row>
    <row r="51" ht="15.75" customHeight="1">
      <c r="B51" s="72">
        <v>3.0</v>
      </c>
      <c r="C51" s="73" t="s">
        <v>56</v>
      </c>
      <c r="D51" s="74">
        <v>300000.0</v>
      </c>
      <c r="E51" s="26"/>
      <c r="F51" s="26"/>
    </row>
    <row r="52" ht="15.75" customHeight="1">
      <c r="B52" s="72">
        <v>4.0</v>
      </c>
      <c r="C52" s="75" t="s">
        <v>18</v>
      </c>
      <c r="D52" s="74">
        <v>300000.0</v>
      </c>
      <c r="E52" s="26"/>
      <c r="F52" s="26"/>
    </row>
    <row r="53" ht="15.75" customHeight="1">
      <c r="B53" s="72"/>
      <c r="C53" s="73"/>
      <c r="D53" s="76"/>
      <c r="E53" s="26"/>
      <c r="F53" s="26"/>
    </row>
    <row r="54" ht="15.75" customHeight="1">
      <c r="B54" s="72"/>
      <c r="C54" s="73"/>
      <c r="D54" s="76"/>
      <c r="E54" s="26"/>
      <c r="F54" s="26"/>
    </row>
    <row r="55" ht="15.75" customHeight="1">
      <c r="B55" s="72"/>
      <c r="C55" s="73"/>
      <c r="D55" s="76"/>
      <c r="E55" s="26"/>
      <c r="F55" s="26"/>
    </row>
    <row r="56" ht="15.75" customHeight="1">
      <c r="B56" s="72"/>
      <c r="C56" s="73"/>
      <c r="D56" s="76"/>
      <c r="E56" s="26"/>
      <c r="F56" s="26"/>
    </row>
    <row r="57" ht="15.75" customHeight="1">
      <c r="B57" s="77"/>
      <c r="C57" s="77" t="s">
        <v>57</v>
      </c>
      <c r="D57" s="78">
        <f>SUM(D49:D56)</f>
        <v>1950000</v>
      </c>
      <c r="E57" s="78">
        <f>sum(E49:E56)</f>
        <v>1950000</v>
      </c>
      <c r="F57" s="78">
        <f>E57-D57</f>
        <v>0</v>
      </c>
    </row>
    <row r="58" ht="15.75" customHeight="1"/>
    <row r="59" ht="30.0" customHeight="1">
      <c r="B59" s="79" t="s">
        <v>58</v>
      </c>
      <c r="C59" s="5"/>
      <c r="D59" s="5"/>
      <c r="E59" s="5"/>
      <c r="F59" s="6"/>
    </row>
    <row r="60" ht="15.75" customHeight="1">
      <c r="B60" s="36" t="s">
        <v>36</v>
      </c>
      <c r="C60" s="36" t="s">
        <v>37</v>
      </c>
      <c r="D60" s="36" t="s">
        <v>8</v>
      </c>
      <c r="E60" s="36" t="s">
        <v>38</v>
      </c>
      <c r="F60" s="36" t="s">
        <v>39</v>
      </c>
    </row>
    <row r="61" ht="15.75" customHeight="1">
      <c r="B61" s="80">
        <v>1.0</v>
      </c>
      <c r="C61" s="81" t="s">
        <v>59</v>
      </c>
      <c r="D61" s="82">
        <v>375000.0</v>
      </c>
      <c r="E61" s="29">
        <f>D19</f>
        <v>975000</v>
      </c>
      <c r="F61" s="29">
        <f>E61-E69</f>
        <v>0</v>
      </c>
    </row>
    <row r="62" ht="15.75" customHeight="1">
      <c r="B62" s="80">
        <v>2.0</v>
      </c>
      <c r="C62" s="81" t="s">
        <v>60</v>
      </c>
      <c r="D62" s="82">
        <v>300000.0</v>
      </c>
      <c r="E62" s="29"/>
      <c r="F62" s="29"/>
    </row>
    <row r="63" ht="15.75" customHeight="1">
      <c r="B63" s="80">
        <v>3.0</v>
      </c>
      <c r="C63" s="83" t="s">
        <v>61</v>
      </c>
      <c r="D63" s="82">
        <v>300000.0</v>
      </c>
      <c r="E63" s="29"/>
      <c r="F63" s="29"/>
    </row>
    <row r="64" ht="15.75" customHeight="1">
      <c r="B64" s="80"/>
      <c r="C64" s="81"/>
      <c r="D64" s="82"/>
      <c r="E64" s="29"/>
      <c r="F64" s="29"/>
    </row>
    <row r="65" ht="15.75" customHeight="1">
      <c r="B65" s="80"/>
      <c r="C65" s="83"/>
      <c r="D65" s="84"/>
      <c r="E65" s="29"/>
      <c r="F65" s="29"/>
    </row>
    <row r="66" ht="15.75" customHeight="1">
      <c r="B66" s="80"/>
      <c r="C66" s="81"/>
      <c r="D66" s="84"/>
      <c r="E66" s="29"/>
      <c r="F66" s="29"/>
    </row>
    <row r="67" ht="15.75" customHeight="1">
      <c r="B67" s="80"/>
      <c r="C67" s="83"/>
      <c r="D67" s="84"/>
      <c r="E67" s="29"/>
      <c r="F67" s="29"/>
    </row>
    <row r="68" ht="15.75" customHeight="1">
      <c r="B68" s="80"/>
      <c r="C68" s="83"/>
      <c r="D68" s="84"/>
      <c r="E68" s="29"/>
      <c r="F68" s="29"/>
    </row>
    <row r="69" ht="15.75" customHeight="1">
      <c r="B69" s="85"/>
      <c r="C69" s="85" t="s">
        <v>62</v>
      </c>
      <c r="D69" s="86">
        <f>SUM(D61:D68)</f>
        <v>975000</v>
      </c>
      <c r="E69" s="86">
        <f>sum(E61:E68)</f>
        <v>975000</v>
      </c>
      <c r="F69" s="86">
        <f>E69-D69</f>
        <v>0</v>
      </c>
    </row>
    <row r="70" ht="15.75" customHeight="1"/>
    <row r="71" ht="15.75" customHeight="1"/>
    <row r="72" ht="27.75" customHeight="1">
      <c r="B72" s="8" t="s">
        <v>63</v>
      </c>
      <c r="C72" s="5"/>
      <c r="D72" s="5"/>
      <c r="E72" s="5"/>
      <c r="F72" s="6"/>
    </row>
    <row r="73" ht="15.0" customHeight="1">
      <c r="B73" s="87" t="s">
        <v>64</v>
      </c>
      <c r="C73" s="5"/>
      <c r="D73" s="5"/>
      <c r="E73" s="5"/>
      <c r="F73" s="6"/>
    </row>
    <row r="74" ht="28.5" customHeight="1">
      <c r="B74" s="87" t="s">
        <v>65</v>
      </c>
      <c r="C74" s="5"/>
      <c r="D74" s="5"/>
      <c r="E74" s="5"/>
      <c r="F74" s="6"/>
    </row>
    <row r="75" ht="15.0" customHeight="1">
      <c r="B75" s="88" t="s">
        <v>66</v>
      </c>
      <c r="C75" s="5"/>
      <c r="D75" s="5"/>
      <c r="E75" s="5"/>
      <c r="F75" s="6"/>
    </row>
    <row r="76" ht="15.0" customHeight="1">
      <c r="B76" s="87" t="s">
        <v>67</v>
      </c>
      <c r="C76" s="5"/>
      <c r="D76" s="5"/>
      <c r="E76" s="5"/>
      <c r="F76" s="6"/>
    </row>
    <row r="77" ht="15.0" customHeight="1">
      <c r="B77" s="87" t="s">
        <v>68</v>
      </c>
      <c r="C77" s="5"/>
      <c r="D77" s="5"/>
      <c r="E77" s="5"/>
      <c r="F77" s="6"/>
    </row>
    <row r="78" ht="15.0" customHeight="1">
      <c r="B78" s="88" t="s">
        <v>69</v>
      </c>
      <c r="C78" s="5"/>
      <c r="D78" s="5"/>
      <c r="E78" s="5"/>
      <c r="F78" s="6"/>
    </row>
    <row r="79" ht="15.75" customHeight="1">
      <c r="B79" s="88" t="s">
        <v>70</v>
      </c>
      <c r="C79" s="5"/>
      <c r="D79" s="5"/>
      <c r="E79" s="5"/>
      <c r="F79" s="6"/>
    </row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9">
    <mergeCell ref="B8:E8"/>
    <mergeCell ref="B13:E13"/>
    <mergeCell ref="B21:F21"/>
    <mergeCell ref="B23:F23"/>
    <mergeCell ref="B7:E7"/>
    <mergeCell ref="F5:F13"/>
    <mergeCell ref="B22:F22"/>
    <mergeCell ref="B47:F47"/>
    <mergeCell ref="B46:F46"/>
    <mergeCell ref="B2:F2"/>
    <mergeCell ref="B3:F3"/>
    <mergeCell ref="B5:E5"/>
    <mergeCell ref="H5:I5"/>
    <mergeCell ref="C6:D6"/>
    <mergeCell ref="B4:F4"/>
    <mergeCell ref="B14:F14"/>
    <mergeCell ref="B73:F73"/>
    <mergeCell ref="B74:F74"/>
    <mergeCell ref="B75:F75"/>
    <mergeCell ref="B76:F76"/>
    <mergeCell ref="B77:F77"/>
    <mergeCell ref="B78:F78"/>
    <mergeCell ref="B79:F79"/>
    <mergeCell ref="B72:F72"/>
    <mergeCell ref="B70:F71"/>
    <mergeCell ref="B59:F59"/>
    <mergeCell ref="B58:F58"/>
    <mergeCell ref="B35:F35"/>
    <mergeCell ref="B34:F34"/>
  </mergeCells>
  <conditionalFormatting sqref="E16">
    <cfRule type="cellIs" dxfId="1" priority="1" operator="greaterThan">
      <formula>D16</formula>
    </cfRule>
  </conditionalFormatting>
  <conditionalFormatting sqref="F16">
    <cfRule type="expression" dxfId="1" priority="2">
      <formula>E16&gt;D16</formula>
    </cfRule>
  </conditionalFormatting>
  <conditionalFormatting sqref="E17">
    <cfRule type="cellIs" dxfId="1" priority="3" operator="greaterThan">
      <formula>D17</formula>
    </cfRule>
  </conditionalFormatting>
  <conditionalFormatting sqref="F17">
    <cfRule type="expression" dxfId="1" priority="4">
      <formula>E17&gt;D17</formula>
    </cfRule>
  </conditionalFormatting>
  <conditionalFormatting sqref="E18">
    <cfRule type="cellIs" dxfId="1" priority="5" operator="greaterThan">
      <formula>D18</formula>
    </cfRule>
  </conditionalFormatting>
  <conditionalFormatting sqref="F18">
    <cfRule type="expression" dxfId="1" priority="6">
      <formula>E18&gt;D18</formula>
    </cfRule>
  </conditionalFormatting>
  <conditionalFormatting sqref="E19">
    <cfRule type="cellIs" dxfId="1" priority="7" operator="greaterThan">
      <formula>D19</formula>
    </cfRule>
  </conditionalFormatting>
  <conditionalFormatting sqref="F19">
    <cfRule type="expression" dxfId="1" priority="8">
      <formula>E19&gt;D19</formula>
    </cfRule>
  </conditionalFormatting>
  <conditionalFormatting sqref="C20">
    <cfRule type="expression" dxfId="1" priority="9">
      <formula>ABS(C20-1)&gt;0.001</formula>
    </cfRule>
  </conditionalFormatting>
  <conditionalFormatting sqref="F25">
    <cfRule type="cellIs" dxfId="1" priority="10" operator="lessThan">
      <formula>0</formula>
    </cfRule>
  </conditionalFormatting>
  <conditionalFormatting sqref="F33">
    <cfRule type="cellIs" dxfId="1" priority="11" operator="lessThan">
      <formula>0</formula>
    </cfRule>
  </conditionalFormatting>
  <conditionalFormatting sqref="F37">
    <cfRule type="cellIs" dxfId="1" priority="12" operator="lessThan">
      <formula>0</formula>
    </cfRule>
  </conditionalFormatting>
  <conditionalFormatting sqref="F49">
    <cfRule type="cellIs" dxfId="1" priority="13" operator="lessThan">
      <formula>0</formula>
    </cfRule>
  </conditionalFormatting>
  <conditionalFormatting sqref="F57">
    <cfRule type="cellIs" dxfId="1" priority="14" operator="lessThan">
      <formula>0</formula>
    </cfRule>
  </conditionalFormatting>
  <conditionalFormatting sqref="F61">
    <cfRule type="cellIs" dxfId="1" priority="15" operator="lessThan">
      <formula>0</formula>
    </cfRule>
  </conditionalFormatting>
  <conditionalFormatting sqref="F69">
    <cfRule type="cellIs" dxfId="1" priority="16" operator="lessThan">
      <formula>0</formula>
    </cfRule>
  </conditionalFormatting>
  <conditionalFormatting sqref="F45">
    <cfRule type="cellIs" dxfId="2" priority="17" operator="lessThan">
      <formula>0</formula>
    </cfRule>
  </conditionalFormatting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2026-03-04T10:41:15Z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